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Отдел по договорной и претензионной работе\Сейф\Аукционы\Хабаровский район\2017-0001 ПСД УУ ТЭ Малышево, первомайская, 21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данные'!$23:$23</definedName>
    <definedName name="_xlnm.Print_Area" localSheetId="0">'Мои данные'!$A$1:$P$45</definedName>
  </definedNames>
  <calcPr calcId="152511"/>
</workbook>
</file>

<file path=xl/calcChain.xml><?xml version="1.0" encoding="utf-8"?>
<calcChain xmlns="http://schemas.openxmlformats.org/spreadsheetml/2006/main">
  <c r="E25" i="1" l="1"/>
  <c r="A12" i="2"/>
  <c r="N36" i="1"/>
  <c r="N35" i="1"/>
  <c r="O27" i="1"/>
  <c r="P25" i="1"/>
  <c r="N30" i="1"/>
  <c r="O36" i="1"/>
  <c r="N32" i="1"/>
  <c r="O38" i="1"/>
  <c r="O30" i="1"/>
  <c r="N27" i="1"/>
  <c r="N34" i="1"/>
  <c r="N33" i="1"/>
  <c r="N31" i="1"/>
  <c r="N29" i="1"/>
  <c r="F25" i="1"/>
  <c r="D25" i="1"/>
  <c r="N28" i="1"/>
  <c r="N38" i="1"/>
  <c r="O28" i="1"/>
  <c r="O35" i="1"/>
  <c r="O31" i="1"/>
  <c r="N25" i="1"/>
  <c r="O37" i="1"/>
  <c r="O29" i="1"/>
  <c r="O25" i="1"/>
  <c r="O34" i="1"/>
  <c r="O26" i="1"/>
  <c r="N37" i="1"/>
  <c r="O33" i="1"/>
  <c r="O32" i="1"/>
  <c r="N26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P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P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4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4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4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<sst xmlns="http://schemas.openxmlformats.org/spreadsheetml/2006/main" count="50" uniqueCount="46">
  <si>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</si>
  <si>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</si>
  <si>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</si>
  <si>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</si>
  <si>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</si>
  <si>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</si>
  <si>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</si>
  <si>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</si>
  <si>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</si>
  <si>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Разработка рабочей документации на монтаж узла учета тепла</t>
  </si>
  <si>
    <t>Узел управления и обслуживания электрифицированных задвижек на 2-х трубных тепловых сетях: 500 мм</t>
  </si>
  <si>
    <t>СБЦП07-12-1-А
/Таблица: СБЦП07-12-1 параметр: А/ "Коммунальные инженерные сети и сооружения (2012 г.)"</t>
  </si>
  <si>
    <t>0,6*0,4387</t>
  </si>
  <si>
    <t>цены 2001</t>
  </si>
  <si>
    <t>(Письмо Минрегионразвития № 27321-ИМ/08 от 24.10.2008 стадия Рабочая документация ПЗ=0,6;
СБЦ, табл. 44 Коэффициент учитывающий объем разрабатываемых разделов (система электроснабжения-7% ;система водоснабжения-2%; система связи-2%; технологические решения-30%; смета на строительство-7%) ПЗ=0,4387)</t>
  </si>
  <si>
    <t>1 узел</t>
  </si>
  <si>
    <t>Итого прямые затраты по разделу в ценах 2001г.</t>
  </si>
  <si>
    <t>Итоги по разделу 1 Разработка рабочей документации на монтаж узла учета тепла :</t>
  </si>
  <si>
    <t xml:space="preserve">  Проектные работы: Коммунальные инженерные сети и сооружения (2012)</t>
  </si>
  <si>
    <t xml:space="preserve">  Итого</t>
  </si>
  <si>
    <t xml:space="preserve">  Всего с учетом "Проектные работы (приложение 3 к письму Минстроя России от 19 02.2016 №4688-ХМ/05) СМР=3,92"</t>
  </si>
  <si>
    <t xml:space="preserve">  Итого по разделу 1 Разработка рабочей документации на монтаж узла учета тепла</t>
  </si>
  <si>
    <t>Итого прямые затраты по смете в ценах 2001г.</t>
  </si>
  <si>
    <t>Итоги по смете:</t>
  </si>
  <si>
    <t xml:space="preserve">  НДС 18%</t>
  </si>
  <si>
    <t xml:space="preserve">  ВСЕГО по смете</t>
  </si>
  <si>
    <t>Количество</t>
  </si>
  <si>
    <t>Обоснование</t>
  </si>
  <si>
    <t>Единица измерения</t>
  </si>
  <si>
    <t xml:space="preserve">                                                                     УТВЕРЖДЕНО:</t>
  </si>
  <si>
    <t>Руководитель НО "Хабаровский краевой фонд</t>
  </si>
  <si>
    <t xml:space="preserve"> капитального ремонта" </t>
  </si>
  <si>
    <t>Директор_____________А.В.Сидорова</t>
  </si>
  <si>
    <t>" _____ " ________________ 2016 г.</t>
  </si>
  <si>
    <t>Здание жилое                      2 этажа     2 подъезда</t>
  </si>
  <si>
    <t>Объем здания, м3               8499</t>
  </si>
  <si>
    <t>Расчет стоимости</t>
  </si>
  <si>
    <t xml:space="preserve">                (должность, подпись, расшифровка)</t>
  </si>
  <si>
    <t xml:space="preserve">           (должность, подпись, расшифровка)</t>
  </si>
  <si>
    <t>Составил: главный специалист ПТО НО "Хабаровский краевой фонд капитального ремонта"/___________/ Е.Ю. Корниенко</t>
  </si>
  <si>
    <t>Год постройки                     1985</t>
  </si>
  <si>
    <t>Наименование  объекта:     2-х этажный жилой дом по адресу: Хабаровский край, с. Малышево, ул. Первомайская, д.21</t>
  </si>
  <si>
    <t>Наименование организации заказчика                    НО "Хабаровский краевой фонд капитального ремонта"</t>
  </si>
  <si>
    <t xml:space="preserve">                                           Проверил: начальник ПТО НО "Хабаровский краевой фонд капитального ремонта"/_____________ / Е.С. Сорокина</t>
  </si>
  <si>
    <t>на проектные работы</t>
  </si>
  <si>
    <t>Вид проектных или изыскательских работ              На разработку проектной документации на установку узла учета тепловой энергии  по адресу: Хабаровский край, с. Малышево, ул. Первомайская, д.21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</si>
</sst>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9"/>
      <name val="Arial"/>
      <family val="2"/>
      <charset val="204"/>
    </font>
    <font>
      <sz val="8"/>
      <color rgb="FF000000"/>
      <name val="Arial Cyr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67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21" applyFont="1" applyBorder="1" applyAlignment="1">
      <alignment horizontal="left" wrapText="1"/>
    </xf>
    <xf numFmtId="0" fontId="8" fillId="0" borderId="3" xfId="12" applyFont="1" applyBorder="1">
      <alignment horizontal="center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49" fontId="14" fillId="0" borderId="0" xfId="0" applyNumberFormat="1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right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0" fontId="18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left"/>
    </xf>
    <xf numFmtId="0" fontId="14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8" fillId="0" borderId="0" xfId="0" applyFont="1" applyAlignment="1">
      <alignment horizontal="right" vertical="top"/>
    </xf>
    <xf numFmtId="0" fontId="8" fillId="0" borderId="0" xfId="21" applyFont="1" applyBorder="1" applyAlignment="1">
      <alignment horizontal="left" vertical="top" wrapText="1"/>
    </xf>
    <xf numFmtId="0" fontId="7" fillId="0" borderId="0" xfId="21" applyFo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/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wrapText="1"/>
    </xf>
    <xf numFmtId="0" fontId="14" fillId="0" borderId="0" xfId="0" applyFont="1" applyAlignment="1"/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21</xdr:row>
          <xdr:rowOff>895350</xdr:rowOff>
        </xdr:from>
        <xdr:to>
          <xdr:col>1</xdr:col>
          <xdr:colOff>1152525</xdr:colOff>
          <xdr:row>21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46"/>
  <sheetViews>
    <sheetView showGridLines="0" tabSelected="1" zoomScale="120" zoomScaleNormal="120" workbookViewId="0">
      <selection activeCell="A19" sqref="A19:F19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16" x14ac:dyDescent="0.2">
      <c r="A1" s="42"/>
      <c r="B1" s="42"/>
      <c r="C1" s="42"/>
      <c r="D1" s="4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9" t="s">
        <v>3</v>
      </c>
    </row>
    <row r="2" spans="1:16" ht="5.25" customHeight="1" x14ac:dyDescent="0.2">
      <c r="A2" s="11"/>
      <c r="B2" s="11"/>
      <c r="C2" s="11"/>
      <c r="D2" s="1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9"/>
    </row>
    <row r="3" spans="1:16" ht="12.75" customHeight="1" x14ac:dyDescent="0.2">
      <c r="A3" s="30"/>
      <c r="B3" s="31"/>
      <c r="C3" s="23"/>
      <c r="D3" s="23"/>
      <c r="E3" s="23"/>
      <c r="F3" s="23"/>
      <c r="G3" s="29" t="s">
        <v>3</v>
      </c>
      <c r="H3" s="23"/>
      <c r="I3" s="23"/>
      <c r="J3" s="23"/>
      <c r="K3" s="53" t="s">
        <v>29</v>
      </c>
      <c r="L3" s="53"/>
      <c r="M3" s="53"/>
      <c r="N3" s="53"/>
      <c r="O3" s="53"/>
      <c r="P3" s="53"/>
    </row>
    <row r="4" spans="1:16" x14ac:dyDescent="0.2">
      <c r="A4" s="2"/>
      <c r="B4" s="2"/>
      <c r="C4" s="23"/>
      <c r="D4" s="23"/>
      <c r="E4" s="32"/>
      <c r="F4" s="23"/>
      <c r="G4" s="23"/>
      <c r="H4" s="23"/>
      <c r="I4" s="23"/>
      <c r="J4" s="23"/>
      <c r="K4" s="2"/>
      <c r="L4" s="29"/>
      <c r="M4" s="33"/>
      <c r="N4" s="33"/>
      <c r="O4" s="33"/>
      <c r="P4" s="28" t="s">
        <v>30</v>
      </c>
    </row>
    <row r="5" spans="1:16" x14ac:dyDescent="0.2">
      <c r="A5" s="2"/>
      <c r="B5" s="2"/>
      <c r="C5" s="23"/>
      <c r="D5" s="23"/>
      <c r="E5" s="33"/>
      <c r="F5" s="23"/>
      <c r="G5" s="23"/>
      <c r="H5" s="23"/>
      <c r="I5" s="23"/>
      <c r="J5" s="23"/>
      <c r="K5" s="2"/>
      <c r="L5" s="29"/>
      <c r="M5" s="33"/>
      <c r="N5" s="33"/>
      <c r="O5" s="33"/>
      <c r="P5" s="28" t="s">
        <v>31</v>
      </c>
    </row>
    <row r="6" spans="1:16" x14ac:dyDescent="0.2">
      <c r="A6" s="2"/>
      <c r="B6" s="2"/>
      <c r="C6" s="23"/>
      <c r="D6" s="32"/>
      <c r="E6" s="33"/>
      <c r="F6" s="23"/>
      <c r="G6" s="23"/>
      <c r="H6" s="23"/>
      <c r="I6" s="23"/>
      <c r="J6" s="23"/>
      <c r="K6" s="2"/>
      <c r="L6" s="29"/>
      <c r="M6" s="23"/>
      <c r="N6" s="23"/>
      <c r="O6" s="23"/>
      <c r="P6" s="28"/>
    </row>
    <row r="7" spans="1:16" x14ac:dyDescent="0.2">
      <c r="A7" s="2"/>
      <c r="B7" s="2"/>
      <c r="C7" s="23"/>
      <c r="D7" s="33"/>
      <c r="E7" s="23"/>
      <c r="F7" s="23"/>
      <c r="G7" s="23"/>
      <c r="H7" s="23"/>
      <c r="I7" s="23"/>
      <c r="J7" s="23"/>
      <c r="K7" s="2"/>
      <c r="L7" s="29"/>
      <c r="M7" s="23"/>
      <c r="N7" s="23"/>
      <c r="O7" s="23"/>
      <c r="P7" s="28" t="s">
        <v>32</v>
      </c>
    </row>
    <row r="8" spans="1:16" ht="12.75" customHeight="1" x14ac:dyDescent="0.2">
      <c r="A8" s="2"/>
      <c r="B8" s="2"/>
      <c r="C8" s="23"/>
      <c r="D8" s="33"/>
      <c r="E8" s="23"/>
      <c r="F8" s="23"/>
      <c r="G8" s="23"/>
      <c r="H8" s="23"/>
      <c r="I8" s="23"/>
      <c r="J8" s="23"/>
      <c r="K8" s="2"/>
      <c r="L8" s="29"/>
      <c r="M8" s="23"/>
      <c r="N8" s="23"/>
      <c r="O8" s="23"/>
      <c r="P8" s="28"/>
    </row>
    <row r="9" spans="1:16" x14ac:dyDescent="0.2">
      <c r="A9" s="2"/>
      <c r="B9" s="2"/>
      <c r="C9" s="23"/>
      <c r="D9" s="34"/>
      <c r="E9" s="23"/>
      <c r="F9" s="23"/>
      <c r="G9" s="23"/>
      <c r="H9" s="23"/>
      <c r="I9" s="23"/>
      <c r="J9" s="23"/>
      <c r="K9" s="2"/>
      <c r="L9" s="29"/>
      <c r="M9" s="23"/>
      <c r="N9" s="23"/>
      <c r="O9" s="23"/>
      <c r="P9" s="28" t="s">
        <v>33</v>
      </c>
    </row>
    <row r="10" spans="1:16" ht="9" customHeight="1" x14ac:dyDescent="0.2">
      <c r="A10" s="54"/>
      <c r="B10" s="54"/>
      <c r="C10" s="54"/>
      <c r="D10" s="5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15.75" x14ac:dyDescent="0.25">
      <c r="A11" s="55" t="s">
        <v>36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43" t="s">
        <v>44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2">
      <c r="A14" s="61" t="s">
        <v>41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23"/>
      <c r="M14" s="23"/>
      <c r="N14" s="23"/>
      <c r="O14" s="23"/>
      <c r="P14" s="23"/>
    </row>
    <row r="15" spans="1:16" x14ac:dyDescent="0.2">
      <c r="A15" s="62" t="s">
        <v>40</v>
      </c>
      <c r="B15" s="62"/>
      <c r="C15" s="35"/>
      <c r="D15" s="36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16" spans="1:16" x14ac:dyDescent="0.2">
      <c r="A16" s="63" t="s">
        <v>35</v>
      </c>
      <c r="B16" s="63"/>
      <c r="C16" s="35"/>
      <c r="D16" s="36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27" x14ac:dyDescent="0.2">
      <c r="A17" s="63" t="s">
        <v>34</v>
      </c>
      <c r="B17" s="63"/>
      <c r="C17" s="63"/>
      <c r="D17" s="37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27" x14ac:dyDescent="0.2">
      <c r="A18" s="61" t="s">
        <v>45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23"/>
      <c r="M18" s="23"/>
      <c r="N18" s="23"/>
      <c r="O18" s="23"/>
      <c r="P18" s="23"/>
    </row>
    <row r="19" spans="1:27" x14ac:dyDescent="0.2">
      <c r="A19" s="61" t="s">
        <v>42</v>
      </c>
      <c r="B19" s="61"/>
      <c r="C19" s="61"/>
      <c r="D19" s="61"/>
      <c r="E19" s="61"/>
      <c r="F19" s="61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27" x14ac:dyDescent="0.2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4"/>
    </row>
    <row r="21" spans="1:27" s="6" customFormat="1" ht="25.5" customHeight="1" x14ac:dyDescent="0.2">
      <c r="A21" s="46" t="s">
        <v>0</v>
      </c>
      <c r="B21" s="46" t="s">
        <v>1</v>
      </c>
      <c r="C21" s="46" t="s">
        <v>2</v>
      </c>
      <c r="D21" s="46" t="s">
        <v>4</v>
      </c>
      <c r="E21" s="46" t="s">
        <v>26</v>
      </c>
      <c r="F21" s="5"/>
      <c r="G21" s="5"/>
      <c r="H21" s="5"/>
      <c r="I21" s="5"/>
      <c r="J21" s="5"/>
      <c r="K21" s="46" t="s">
        <v>27</v>
      </c>
      <c r="L21" s="5"/>
      <c r="M21" s="46" t="s">
        <v>28</v>
      </c>
      <c r="N21" s="38" t="s">
        <v>8</v>
      </c>
      <c r="O21" s="39"/>
      <c r="P21" s="40"/>
    </row>
    <row r="22" spans="1:27" s="6" customFormat="1" ht="87.75" customHeight="1" x14ac:dyDescent="0.2">
      <c r="A22" s="47"/>
      <c r="B22" s="47"/>
      <c r="C22" s="47"/>
      <c r="D22" s="47"/>
      <c r="E22" s="47"/>
      <c r="F22" s="5"/>
      <c r="G22" s="5"/>
      <c r="H22" s="5"/>
      <c r="I22" s="5"/>
      <c r="J22" s="5"/>
      <c r="K22" s="47"/>
      <c r="L22" s="5"/>
      <c r="M22" s="47"/>
      <c r="N22" s="10" t="s">
        <v>5</v>
      </c>
      <c r="O22" s="10" t="s">
        <v>6</v>
      </c>
      <c r="P22" s="10" t="s">
        <v>7</v>
      </c>
    </row>
    <row r="23" spans="1:27" x14ac:dyDescent="0.2">
      <c r="A23" s="12">
        <v>1</v>
      </c>
      <c r="B23" s="12">
        <v>2</v>
      </c>
      <c r="C23" s="12">
        <v>3</v>
      </c>
      <c r="D23" s="12">
        <v>4</v>
      </c>
      <c r="E23" s="12">
        <v>5</v>
      </c>
      <c r="F23" s="12"/>
      <c r="G23" s="12"/>
      <c r="H23" s="12"/>
      <c r="I23" s="12"/>
      <c r="J23" s="12"/>
      <c r="K23" s="12">
        <v>6</v>
      </c>
      <c r="L23" s="12"/>
      <c r="M23" s="12">
        <v>7</v>
      </c>
      <c r="N23" s="12">
        <v>5</v>
      </c>
      <c r="O23" s="12">
        <v>6</v>
      </c>
      <c r="P23" s="12">
        <v>8</v>
      </c>
    </row>
    <row r="24" spans="1:27" s="7" customFormat="1" ht="21" customHeight="1" x14ac:dyDescent="0.2">
      <c r="A24" s="64" t="s">
        <v>9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7" s="8" customFormat="1" ht="63.75" customHeight="1" x14ac:dyDescent="0.2">
      <c r="A25" s="14">
        <v>1</v>
      </c>
      <c r="B25" s="15" t="s">
        <v>10</v>
      </c>
      <c r="C25" s="15" t="s">
        <v>11</v>
      </c>
      <c r="D25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29300 * 0,6*0,4387</v>
      </c>
      <c r="E25" s="17">
        <f>IF( 1 = "","0",1)</f>
        <v>1</v>
      </c>
      <c r="F25" s="17" t="str">
        <f ca="1">IF(INDIRECT("J" &amp; ROW())="текущие цены", IF(INDIRECT("G" &amp; ROW())="", "0", "0"), IF(INDIRECT("G" &amp; ROW())="", "7712.35","29300"))</f>
        <v>29300</v>
      </c>
      <c r="G25" s="17" t="s">
        <v>12</v>
      </c>
      <c r="H25" s="17"/>
      <c r="I25" s="17"/>
      <c r="J25" s="17" t="s">
        <v>13</v>
      </c>
      <c r="K25" s="17" t="s">
        <v>14</v>
      </c>
      <c r="L25" s="17">
        <v>1</v>
      </c>
      <c r="M25" s="17" t="s">
        <v>15</v>
      </c>
      <c r="N25" s="18">
        <f ca="1">IF(ISNUMBER(INDIRECT("P" &amp; ROW())), INDIRECT("P" &amp; ROW())*0.4, " ")</f>
        <v>3084.8</v>
      </c>
      <c r="O25" s="18">
        <f ca="1">IF(ISNUMBER(INDIRECT("P" &amp; ROW())), INDIRECT("P" &amp; ROW())*0.6, " ")</f>
        <v>4627.2</v>
      </c>
      <c r="P25" s="18">
        <f ca="1">IF(INDIRECT("J" &amp; ROW())="текущие цены", 0, 7712)</f>
        <v>7712</v>
      </c>
      <c r="Q25" s="7"/>
      <c r="R25" s="7"/>
      <c r="S25" s="7"/>
      <c r="T25" s="7"/>
      <c r="U25" s="7"/>
      <c r="AA25" s="7"/>
    </row>
    <row r="26" spans="1:27" x14ac:dyDescent="0.2">
      <c r="A26" s="48" t="s">
        <v>16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13">
        <f t="shared" ref="N26:N38" ca="1" si="0">IF(ISNUMBER(INDIRECT("P" &amp; ROW())), INDIRECT("P" &amp; ROW()) * 0.4, " ")</f>
        <v>3084.8</v>
      </c>
      <c r="O26" s="13">
        <f t="shared" ref="O26:O38" ca="1" si="1">IF(ISNUMBER(INDIRECT("P" &amp; ROW())), INDIRECT("P" &amp; ROW()) * 0.6, " ")</f>
        <v>4627.2</v>
      </c>
      <c r="P26" s="13">
        <v>7712</v>
      </c>
      <c r="Q26" s="7"/>
      <c r="R26" s="7"/>
      <c r="S26" s="7"/>
      <c r="T26" s="7"/>
      <c r="U26" s="7"/>
    </row>
    <row r="27" spans="1:27" ht="15" customHeight="1" x14ac:dyDescent="0.2">
      <c r="A27" s="66" t="s">
        <v>17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19" t="str">
        <f t="shared" ca="1" si="0"/>
        <v xml:space="preserve"> </v>
      </c>
      <c r="O27" s="19" t="str">
        <f t="shared" ca="1" si="1"/>
        <v xml:space="preserve"> </v>
      </c>
      <c r="P27" s="19"/>
      <c r="Q27" s="7"/>
      <c r="R27" s="7"/>
      <c r="S27" s="7"/>
      <c r="T27" s="7"/>
      <c r="U27" s="7"/>
    </row>
    <row r="28" spans="1:27" ht="17.25" customHeight="1" x14ac:dyDescent="0.2">
      <c r="A28" s="48" t="s">
        <v>18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13">
        <f t="shared" ca="1" si="0"/>
        <v>3084.8</v>
      </c>
      <c r="O28" s="13">
        <f t="shared" ca="1" si="1"/>
        <v>4627.2</v>
      </c>
      <c r="P28" s="13">
        <v>7712</v>
      </c>
      <c r="Q28" s="7"/>
      <c r="R28" s="7"/>
      <c r="S28" s="7"/>
      <c r="T28" s="7"/>
      <c r="U28" s="7"/>
    </row>
    <row r="29" spans="1:27" x14ac:dyDescent="0.2">
      <c r="A29" s="48" t="s">
        <v>19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13">
        <f t="shared" ca="1" si="0"/>
        <v>3084.8</v>
      </c>
      <c r="O29" s="13">
        <f t="shared" ca="1" si="1"/>
        <v>4627.2</v>
      </c>
      <c r="P29" s="13">
        <v>7712</v>
      </c>
      <c r="Q29" s="7"/>
      <c r="R29" s="7"/>
      <c r="S29" s="7"/>
      <c r="T29" s="7"/>
      <c r="U29" s="7"/>
    </row>
    <row r="30" spans="1:27" ht="16.5" customHeight="1" x14ac:dyDescent="0.2">
      <c r="A30" s="48" t="s">
        <v>20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13">
        <f t="shared" ca="1" si="0"/>
        <v>12092.400000000001</v>
      </c>
      <c r="O30" s="13">
        <f t="shared" ca="1" si="1"/>
        <v>18138.599999999999</v>
      </c>
      <c r="P30" s="13">
        <v>30231</v>
      </c>
      <c r="Q30" s="7"/>
      <c r="R30" s="7"/>
      <c r="S30" s="7"/>
      <c r="T30" s="7"/>
      <c r="U30" s="7"/>
    </row>
    <row r="31" spans="1:27" ht="17.25" customHeight="1" x14ac:dyDescent="0.2">
      <c r="A31" s="49" t="s">
        <v>21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20">
        <f t="shared" ca="1" si="0"/>
        <v>12092.400000000001</v>
      </c>
      <c r="O31" s="20">
        <f t="shared" ca="1" si="1"/>
        <v>18138.599999999999</v>
      </c>
      <c r="P31" s="20">
        <v>30231</v>
      </c>
      <c r="Q31" s="7"/>
      <c r="R31" s="7"/>
      <c r="S31" s="7"/>
      <c r="T31" s="7"/>
      <c r="U31" s="7"/>
    </row>
    <row r="32" spans="1:27" x14ac:dyDescent="0.2">
      <c r="A32" s="44" t="s">
        <v>22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21">
        <f t="shared" ca="1" si="0"/>
        <v>3084.8</v>
      </c>
      <c r="O32" s="21">
        <f t="shared" ca="1" si="1"/>
        <v>4627.2</v>
      </c>
      <c r="P32" s="21">
        <v>7712</v>
      </c>
      <c r="Q32" s="7"/>
      <c r="R32" s="7"/>
      <c r="S32" s="7"/>
      <c r="T32" s="7"/>
      <c r="U32" s="7"/>
    </row>
    <row r="33" spans="1:21" x14ac:dyDescent="0.2">
      <c r="A33" s="51" t="s">
        <v>23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22" t="str">
        <f t="shared" ca="1" si="0"/>
        <v xml:space="preserve"> </v>
      </c>
      <c r="O33" s="22" t="str">
        <f t="shared" ca="1" si="1"/>
        <v xml:space="preserve"> </v>
      </c>
      <c r="P33" s="22"/>
      <c r="Q33" s="7"/>
      <c r="R33" s="7"/>
      <c r="S33" s="7"/>
      <c r="T33" s="7"/>
      <c r="U33" s="7"/>
    </row>
    <row r="34" spans="1:21" ht="18" customHeight="1" x14ac:dyDescent="0.2">
      <c r="A34" s="44" t="s">
        <v>18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21">
        <f t="shared" ca="1" si="0"/>
        <v>3084.8</v>
      </c>
      <c r="O34" s="21">
        <f t="shared" ca="1" si="1"/>
        <v>4627.2</v>
      </c>
      <c r="P34" s="21">
        <v>7712</v>
      </c>
      <c r="Q34" s="7"/>
      <c r="R34" s="7"/>
      <c r="S34" s="7"/>
      <c r="T34" s="7"/>
      <c r="U34" s="7"/>
    </row>
    <row r="35" spans="1:21" x14ac:dyDescent="0.2">
      <c r="A35" s="44" t="s">
        <v>19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21">
        <f t="shared" ca="1" si="0"/>
        <v>3084.8</v>
      </c>
      <c r="O35" s="21">
        <f t="shared" ca="1" si="1"/>
        <v>4627.2</v>
      </c>
      <c r="P35" s="21">
        <v>7712</v>
      </c>
      <c r="Q35" s="7"/>
      <c r="R35" s="7"/>
      <c r="S35" s="7"/>
      <c r="T35" s="7"/>
      <c r="U35" s="7"/>
    </row>
    <row r="36" spans="1:21" ht="16.5" customHeight="1" x14ac:dyDescent="0.2">
      <c r="A36" s="44" t="s">
        <v>20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21">
        <f t="shared" ca="1" si="0"/>
        <v>12092.400000000001</v>
      </c>
      <c r="O36" s="21">
        <f t="shared" ca="1" si="1"/>
        <v>18138.599999999999</v>
      </c>
      <c r="P36" s="21">
        <v>30231</v>
      </c>
      <c r="Q36" s="7"/>
      <c r="R36" s="7"/>
      <c r="S36" s="7"/>
      <c r="T36" s="7"/>
      <c r="U36" s="7"/>
    </row>
    <row r="37" spans="1:21" x14ac:dyDescent="0.2">
      <c r="A37" s="44" t="s">
        <v>24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21">
        <f t="shared" ca="1" si="0"/>
        <v>2176.6320000000001</v>
      </c>
      <c r="O37" s="21">
        <f t="shared" ca="1" si="1"/>
        <v>3264.9479999999999</v>
      </c>
      <c r="P37" s="21">
        <v>5441.58</v>
      </c>
      <c r="Q37" s="7"/>
      <c r="R37" s="7"/>
      <c r="S37" s="7"/>
      <c r="T37" s="7"/>
      <c r="U37" s="7"/>
    </row>
    <row r="38" spans="1:21" x14ac:dyDescent="0.2">
      <c r="A38" s="51" t="s">
        <v>25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22">
        <f t="shared" ca="1" si="0"/>
        <v>14269.032000000001</v>
      </c>
      <c r="O38" s="22">
        <f t="shared" ca="1" si="1"/>
        <v>21403.547999999999</v>
      </c>
      <c r="P38" s="22">
        <v>35672.58</v>
      </c>
      <c r="Q38" s="7"/>
      <c r="R38" s="7"/>
      <c r="S38" s="7"/>
      <c r="T38" s="7"/>
      <c r="U38" s="7"/>
    </row>
    <row r="39" spans="1:2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8"/>
      <c r="R39" s="8"/>
      <c r="S39" s="8"/>
      <c r="T39" s="8"/>
      <c r="U39" s="8"/>
    </row>
    <row r="40" spans="1:2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21" x14ac:dyDescent="0.2">
      <c r="A41" s="56" t="s">
        <v>39</v>
      </c>
      <c r="B41" s="56"/>
      <c r="C41" s="56"/>
      <c r="D41" s="56"/>
      <c r="E41" s="56"/>
      <c r="F41" s="56"/>
      <c r="G41" s="56"/>
      <c r="H41" s="57"/>
      <c r="I41" s="57"/>
      <c r="J41" s="57"/>
      <c r="K41" s="57"/>
      <c r="L41" s="57"/>
      <c r="M41" s="57"/>
      <c r="N41" s="57"/>
      <c r="O41" s="57"/>
      <c r="P41" s="57"/>
    </row>
    <row r="42" spans="1:21" x14ac:dyDescent="0.2">
      <c r="A42" s="58" t="s">
        <v>37</v>
      </c>
      <c r="B42" s="59"/>
      <c r="C42" s="59"/>
      <c r="D42" s="59"/>
      <c r="E42" s="59"/>
      <c r="F42" s="59"/>
      <c r="G42" s="59"/>
      <c r="H42" s="60"/>
      <c r="I42" s="60"/>
      <c r="J42" s="60"/>
      <c r="K42" s="60"/>
      <c r="L42" s="23"/>
      <c r="M42" s="23"/>
      <c r="N42" s="23"/>
      <c r="O42" s="23"/>
      <c r="P42" s="23"/>
    </row>
    <row r="43" spans="1:21" x14ac:dyDescent="0.2">
      <c r="A43" s="24"/>
      <c r="B43" s="25"/>
      <c r="C43" s="26"/>
      <c r="D43" s="24"/>
      <c r="E43" s="27"/>
      <c r="F43" s="27"/>
      <c r="G43" s="28"/>
      <c r="H43" s="23"/>
      <c r="I43" s="23"/>
      <c r="J43" s="23"/>
      <c r="K43" s="23"/>
      <c r="L43" s="23"/>
      <c r="M43" s="23"/>
      <c r="N43" s="23"/>
      <c r="O43" s="23"/>
      <c r="P43" s="23"/>
    </row>
    <row r="44" spans="1:21" ht="18.75" customHeight="1" x14ac:dyDescent="0.2">
      <c r="A44" s="56" t="s">
        <v>43</v>
      </c>
      <c r="B44" s="56"/>
      <c r="C44" s="56"/>
      <c r="D44" s="56"/>
      <c r="E44" s="56"/>
      <c r="F44" s="56"/>
      <c r="G44" s="56"/>
      <c r="H44" s="57"/>
      <c r="I44" s="57"/>
      <c r="J44" s="57"/>
      <c r="K44" s="57"/>
      <c r="L44" s="57"/>
      <c r="M44" s="57"/>
      <c r="N44" s="23"/>
      <c r="O44" s="23"/>
      <c r="P44" s="23"/>
    </row>
    <row r="45" spans="1:21" x14ac:dyDescent="0.2">
      <c r="A45" s="58" t="s">
        <v>38</v>
      </c>
      <c r="B45" s="58"/>
      <c r="C45" s="58"/>
      <c r="D45" s="58"/>
      <c r="E45" s="58"/>
      <c r="F45" s="58"/>
      <c r="G45" s="58"/>
      <c r="H45" s="60"/>
      <c r="I45" s="60"/>
      <c r="J45" s="60"/>
      <c r="K45" s="60"/>
      <c r="L45" s="23"/>
      <c r="M45" s="23"/>
      <c r="N45" s="23"/>
      <c r="O45" s="23"/>
      <c r="P45" s="23"/>
    </row>
    <row r="46" spans="1:21" x14ac:dyDescent="0.2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</row>
  </sheetData>
  <mergeCells count="38">
    <mergeCell ref="A41:P41"/>
    <mergeCell ref="A42:K42"/>
    <mergeCell ref="A44:M44"/>
    <mergeCell ref="A45:K45"/>
    <mergeCell ref="A14:K14"/>
    <mergeCell ref="A15:B15"/>
    <mergeCell ref="A16:B16"/>
    <mergeCell ref="A17:C17"/>
    <mergeCell ref="A18:K18"/>
    <mergeCell ref="A19:F19"/>
    <mergeCell ref="A38:M38"/>
    <mergeCell ref="A24:P24"/>
    <mergeCell ref="A26:M26"/>
    <mergeCell ref="A27:M27"/>
    <mergeCell ref="C21:C22"/>
    <mergeCell ref="D21:D22"/>
    <mergeCell ref="A33:M33"/>
    <mergeCell ref="A21:A22"/>
    <mergeCell ref="B21:B22"/>
    <mergeCell ref="K3:P3"/>
    <mergeCell ref="A10:D10"/>
    <mergeCell ref="A11:P11"/>
    <mergeCell ref="N21:P21"/>
    <mergeCell ref="A46:P46"/>
    <mergeCell ref="A1:D1"/>
    <mergeCell ref="A12:P12"/>
    <mergeCell ref="A34:M34"/>
    <mergeCell ref="A35:M35"/>
    <mergeCell ref="A36:M36"/>
    <mergeCell ref="A37:M37"/>
    <mergeCell ref="E21:E22"/>
    <mergeCell ref="K21:K22"/>
    <mergeCell ref="M21:M22"/>
    <mergeCell ref="A28:M28"/>
    <mergeCell ref="A29:M29"/>
    <mergeCell ref="A30:M30"/>
    <mergeCell ref="A31:M31"/>
    <mergeCell ref="A32:M3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21</xdr:row>
                    <xdr:rowOff>895350</xdr:rowOff>
                  </from>
                  <to>
                    <xdr:col>1</xdr:col>
                    <xdr:colOff>1152525</xdr:colOff>
                    <xdr:row>21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Корниенко Екатерина Юрьевна</dc:creator>
  <dc:description>17.05.2010</dc:description>
  <cp:lastModifiedBy>Баранник Светлана Юрьевна</cp:lastModifiedBy>
  <cp:lastPrinted>2016-08-04T02:06:59Z</cp:lastPrinted>
  <dcterms:created xsi:type="dcterms:W3CDTF">2007-02-21T08:42:24Z</dcterms:created>
  <dcterms:modified xsi:type="dcterms:W3CDTF">2017-02-03T01:13:31Z</dcterms:modified>
</cp:coreProperties>
</file>